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05" windowWidth="15600" windowHeight="924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D111" i="1" l="1"/>
  <c r="H102" i="1"/>
  <c r="H101" i="1"/>
  <c r="H100" i="1"/>
  <c r="H99" i="1"/>
  <c r="H98" i="1"/>
  <c r="H97" i="1"/>
  <c r="H96" i="1"/>
  <c r="H90" i="1"/>
  <c r="H89" i="1"/>
  <c r="H87" i="1"/>
  <c r="G88" i="1"/>
  <c r="H88" i="1" s="1"/>
  <c r="G85" i="1"/>
  <c r="H85" i="1" s="1"/>
  <c r="H84" i="1"/>
  <c r="H82" i="1"/>
  <c r="H81" i="1" l="1"/>
  <c r="H66" i="1"/>
  <c r="H65" i="1"/>
  <c r="G64" i="1"/>
  <c r="H63" i="1"/>
  <c r="H62" i="1"/>
  <c r="H49" i="1"/>
  <c r="H48" i="1"/>
  <c r="G47" i="1"/>
  <c r="H47" i="1" s="1"/>
  <c r="G67" i="1"/>
  <c r="G61" i="1"/>
  <c r="H46" i="1"/>
  <c r="G42" i="1"/>
  <c r="H42" i="1" s="1"/>
  <c r="G26" i="1"/>
  <c r="G19" i="1"/>
  <c r="H54" i="1"/>
  <c r="H45" i="1"/>
  <c r="H53" i="1"/>
  <c r="H52" i="1"/>
  <c r="H44" i="1"/>
  <c r="H51" i="1"/>
  <c r="H50" i="1"/>
  <c r="H43" i="1"/>
  <c r="H36" i="1"/>
  <c r="F54" i="1"/>
  <c r="H35" i="1"/>
  <c r="H34" i="1"/>
  <c r="H33" i="1"/>
  <c r="H28" i="1"/>
  <c r="F36" i="1"/>
  <c r="F34" i="1"/>
  <c r="G29" i="1" l="1"/>
  <c r="H37" i="1"/>
  <c r="H27" i="1"/>
  <c r="H26" i="1"/>
  <c r="H25" i="1"/>
  <c r="H24" i="1"/>
  <c r="H23" i="1"/>
  <c r="F28" i="1"/>
  <c r="F8" i="1"/>
  <c r="H8" i="1"/>
  <c r="H9" i="1"/>
  <c r="H10" i="1"/>
  <c r="F11" i="1"/>
  <c r="H11" i="1"/>
  <c r="H16" i="1"/>
  <c r="H17" i="1"/>
  <c r="F18" i="1"/>
  <c r="H18" i="1"/>
  <c r="H61" i="1"/>
  <c r="H55" i="1"/>
  <c r="H64" i="1"/>
  <c r="F65" i="1"/>
  <c r="H67" i="1"/>
  <c r="H72" i="1"/>
  <c r="H73" i="1"/>
  <c r="H74" i="1"/>
  <c r="H75" i="1"/>
  <c r="H68" i="1" l="1"/>
  <c r="H29" i="1"/>
  <c r="H19" i="1"/>
  <c r="H12" i="1"/>
  <c r="H106" i="1"/>
  <c r="H105" i="1"/>
  <c r="H104" i="1"/>
  <c r="H103" i="1"/>
  <c r="H86" i="1"/>
  <c r="H83" i="1"/>
  <c r="H76" i="1"/>
  <c r="H77" i="1" s="1"/>
  <c r="F90" i="1"/>
  <c r="F76" i="1"/>
  <c r="H107" i="1" l="1"/>
  <c r="H91" i="1"/>
</calcChain>
</file>

<file path=xl/sharedStrings.xml><?xml version="1.0" encoding="utf-8"?>
<sst xmlns="http://schemas.openxmlformats.org/spreadsheetml/2006/main" count="185" uniqueCount="64">
  <si>
    <t>1 US$</t>
  </si>
  <si>
    <t>Reais</t>
  </si>
  <si>
    <t>Bolivianos</t>
  </si>
  <si>
    <t>Novos Soles</t>
  </si>
  <si>
    <t>SANTA CRUZ DE LA SIERRA</t>
  </si>
  <si>
    <t>Data</t>
  </si>
  <si>
    <t>Dia da semana</t>
  </si>
  <si>
    <t>Hora</t>
  </si>
  <si>
    <t>Fazendo</t>
  </si>
  <si>
    <t>Tempo (h)</t>
  </si>
  <si>
    <t>Chegada</t>
  </si>
  <si>
    <t>Custo (moeda local)</t>
  </si>
  <si>
    <t>sábado</t>
  </si>
  <si>
    <t>CG x Corumbá</t>
  </si>
  <si>
    <t>domingo</t>
  </si>
  <si>
    <t>Ferrobus</t>
  </si>
  <si>
    <t>Refeição</t>
  </si>
  <si>
    <t>segunda</t>
  </si>
  <si>
    <t>Ônibus p/ La Paz</t>
  </si>
  <si>
    <t>TOTAL:</t>
  </si>
  <si>
    <t>LA PAZ</t>
  </si>
  <si>
    <t>terça</t>
  </si>
  <si>
    <t>Refeições</t>
  </si>
  <si>
    <t>quarta</t>
  </si>
  <si>
    <t>Ônibus p/ Puno</t>
  </si>
  <si>
    <t>Passeio p/ Ilhas Uros</t>
  </si>
  <si>
    <t>Bus p/ Cuzco  Cama</t>
  </si>
  <si>
    <t>CUZCO</t>
  </si>
  <si>
    <t>quinta</t>
  </si>
  <si>
    <t>Boleto Turistico</t>
  </si>
  <si>
    <t>sexta</t>
  </si>
  <si>
    <t>hostel</t>
  </si>
  <si>
    <t>Citytour</t>
  </si>
  <si>
    <t>Vale Sagrado</t>
  </si>
  <si>
    <t>MACHU PICCHU</t>
  </si>
  <si>
    <t>Trem Machu Pichu</t>
  </si>
  <si>
    <t>Hostel</t>
  </si>
  <si>
    <t>Onibus Machu Pichu</t>
  </si>
  <si>
    <t>Entrada Machu Pichu</t>
  </si>
  <si>
    <t>Trem Cuzco</t>
  </si>
  <si>
    <t xml:space="preserve"> Empresa Nuevo Continente o bus cama custa 40 soles, expresosocial 60/40 soles 09:30.  www.expresosocial.com http://www.cruzdelsur.pe/  102/85 20:00 e 20:30</t>
  </si>
  <si>
    <t>Taxi Rodoviária x Fronteira</t>
  </si>
  <si>
    <t>Refeição Santa Cruz</t>
  </si>
  <si>
    <t>Despesas Gerais</t>
  </si>
  <si>
    <t>Campo Grande x Puerto Quijarro</t>
  </si>
  <si>
    <t>Custo (R$)</t>
  </si>
  <si>
    <t>Ônibus p/ Copacabana</t>
  </si>
  <si>
    <t>Bus p/ Arequipa</t>
  </si>
  <si>
    <t>AREQUIPA</t>
  </si>
  <si>
    <t>Canion del coca</t>
  </si>
  <si>
    <t>Hotel</t>
  </si>
  <si>
    <t>Boleto Chivay</t>
  </si>
  <si>
    <t>Ônibus Lima</t>
  </si>
  <si>
    <t>sabado</t>
  </si>
  <si>
    <t>LIMA</t>
  </si>
  <si>
    <t>TOTAL ROZEMBERGUE</t>
  </si>
  <si>
    <t>COPACABANA/PUNO</t>
  </si>
  <si>
    <t>Hotel Sagarnaga</t>
  </si>
  <si>
    <t>Moras Moray</t>
  </si>
  <si>
    <t>Aguas termais</t>
  </si>
  <si>
    <t>Taxi Cusco</t>
  </si>
  <si>
    <t>Expresso Sanchez</t>
  </si>
  <si>
    <t>taxi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</si>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</sst>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8" formatCode="&quot;R$ &quot;#,##0.00"/>
  </numFmts>
  <fonts count="17" x14ac:knownFonts="1"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62"/>
      <name val="Verdana"/>
      <family val="2"/>
    </font>
    <font>
      <sz val="10"/>
      <color indexed="12"/>
      <name val="Arial"/>
      <family val="2"/>
    </font>
    <font>
      <sz val="10"/>
      <color indexed="54"/>
      <name val="Verdana"/>
      <family val="2"/>
    </font>
    <font>
      <sz val="10"/>
      <color indexed="54"/>
      <name val="Arial"/>
      <family val="2"/>
    </font>
    <font>
      <b/>
      <sz val="12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56"/>
      <name val="Arial"/>
      <family val="2"/>
    </font>
    <font>
      <sz val="8"/>
      <name val="Arial Narrow"/>
      <family val="2"/>
    </font>
    <font>
      <u/>
      <sz val="10"/>
      <color theme="10"/>
      <name val="Arial"/>
      <family val="2"/>
    </font>
    <font>
      <b/>
      <sz val="12"/>
      <color indexed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62"/>
        <bgColor indexed="56"/>
      </patternFill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50"/>
        <bgColor indexed="51"/>
      </patternFill>
    </fill>
    <fill>
      <patternFill patternType="solid">
        <fgColor indexed="57"/>
        <bgColor indexed="21"/>
      </patternFill>
    </fill>
    <fill>
      <patternFill patternType="solid">
        <fgColor indexed="48"/>
        <bgColor indexed="30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2" fontId="0" fillId="0" borderId="0" xfId="0" applyNumberFormat="1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left" vertic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left" vertical="center"/>
    </xf>
    <xf numFmtId="14" fontId="1" fillId="0" borderId="0" xfId="0" applyNumberFormat="1" applyFont="1" applyAlignment="1">
      <alignment horizontal="center"/>
    </xf>
    <xf numFmtId="0" fontId="0" fillId="5" borderId="2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0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ill="1" applyBorder="1"/>
    <xf numFmtId="2" fontId="0" fillId="0" borderId="0" xfId="0" applyNumberFormat="1" applyAlignment="1">
      <alignment horizontal="center"/>
    </xf>
    <xf numFmtId="0" fontId="11" fillId="6" borderId="4" xfId="0" applyFont="1" applyFill="1" applyBorder="1" applyAlignment="1">
      <alignment horizontal="center" vertical="center" wrapText="1"/>
    </xf>
    <xf numFmtId="164" fontId="11" fillId="6" borderId="4" xfId="0" applyNumberFormat="1" applyFont="1" applyFill="1" applyBorder="1" applyAlignment="1">
      <alignment horizontal="center" vertical="center" wrapText="1"/>
    </xf>
    <xf numFmtId="2" fontId="11" fillId="6" borderId="4" xfId="0" applyNumberFormat="1" applyFont="1" applyFill="1" applyBorder="1" applyAlignment="1">
      <alignment horizontal="center" vertical="center" wrapText="1"/>
    </xf>
    <xf numFmtId="16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4" fontId="0" fillId="0" borderId="2" xfId="0" applyNumberFormat="1" applyFont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 vertical="center" wrapText="1"/>
    </xf>
    <xf numFmtId="2" fontId="0" fillId="0" borderId="2" xfId="0" applyNumberFormat="1" applyBorder="1" applyAlignment="1">
      <alignment horizontal="center"/>
    </xf>
    <xf numFmtId="2" fontId="7" fillId="5" borderId="2" xfId="0" applyNumberFormat="1" applyFont="1" applyFill="1" applyBorder="1" applyAlignment="1">
      <alignment horizontal="center"/>
    </xf>
    <xf numFmtId="16" fontId="0" fillId="0" borderId="2" xfId="0" applyNumberFormat="1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2" fontId="0" fillId="0" borderId="4" xfId="0" applyNumberFormat="1" applyBorder="1" applyAlignment="1">
      <alignment horizontal="center" vertical="center"/>
    </xf>
    <xf numFmtId="16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2" fontId="0" fillId="0" borderId="4" xfId="0" applyNumberFormat="1" applyBorder="1" applyAlignment="1">
      <alignment horizontal="center"/>
    </xf>
    <xf numFmtId="0" fontId="0" fillId="0" borderId="8" xfId="0" applyFont="1" applyBorder="1" applyAlignment="1">
      <alignment horizontal="left" vertical="center" wrapText="1"/>
    </xf>
    <xf numFmtId="16" fontId="0" fillId="0" borderId="4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Font="1" applyBorder="1"/>
    <xf numFmtId="164" fontId="0" fillId="0" borderId="9" xfId="0" applyNumberFormat="1" applyBorder="1" applyAlignment="1">
      <alignment horizontal="center"/>
    </xf>
    <xf numFmtId="0" fontId="0" fillId="0" borderId="2" xfId="0" applyBorder="1"/>
    <xf numFmtId="0" fontId="0" fillId="0" borderId="9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15" fillId="0" borderId="0" xfId="1" applyAlignment="1" applyProtection="1"/>
    <xf numFmtId="2" fontId="7" fillId="0" borderId="0" xfId="0" applyNumberFormat="1" applyFont="1" applyFill="1" applyBorder="1" applyAlignment="1">
      <alignment horizontal="center"/>
    </xf>
    <xf numFmtId="0" fontId="9" fillId="0" borderId="3" xfId="0" applyFont="1" applyBorder="1" applyAlignment="1">
      <alignment vertical="center" wrapText="1"/>
    </xf>
    <xf numFmtId="0" fontId="15" fillId="0" borderId="3" xfId="1" applyBorder="1" applyAlignment="1" applyProtection="1">
      <alignment vertical="center" wrapText="1"/>
    </xf>
    <xf numFmtId="2" fontId="7" fillId="5" borderId="11" xfId="0" applyNumberFormat="1" applyFont="1" applyFill="1" applyBorder="1" applyAlignment="1">
      <alignment horizontal="center"/>
    </xf>
    <xf numFmtId="16" fontId="0" fillId="0" borderId="9" xfId="0" applyNumberFormat="1" applyBorder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4" fontId="0" fillId="0" borderId="9" xfId="0" applyNumberFormat="1" applyFon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168" fontId="0" fillId="8" borderId="0" xfId="0" applyNumberFormat="1" applyFill="1" applyAlignment="1">
      <alignment horizontal="center"/>
    </xf>
    <xf numFmtId="0" fontId="0" fillId="0" borderId="13" xfId="0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/>
    </xf>
    <xf numFmtId="2" fontId="7" fillId="0" borderId="2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16" fillId="0" borderId="0" xfId="0" applyFont="1" applyFill="1" applyAlignment="1">
      <alignment horizontal="left"/>
    </xf>
    <xf numFmtId="164" fontId="0" fillId="0" borderId="0" xfId="0" applyNumberFormat="1" applyFill="1" applyAlignment="1">
      <alignment horizontal="left"/>
    </xf>
    <xf numFmtId="16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" fontId="0" fillId="0" borderId="11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4" fontId="0" fillId="0" borderId="11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10" fillId="0" borderId="3" xfId="0" applyFont="1" applyBorder="1" applyAlignment="1">
      <alignment vertical="top" wrapText="1"/>
    </xf>
    <xf numFmtId="0" fontId="10" fillId="0" borderId="3" xfId="0" applyFont="1" applyBorder="1" applyAlignment="1">
      <alignment vertical="top"/>
    </xf>
    <xf numFmtId="0" fontId="13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vertical="top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16" fontId="7" fillId="5" borderId="5" xfId="0" applyNumberFormat="1" applyFont="1" applyFill="1" applyBorder="1" applyAlignment="1">
      <alignment horizontal="center"/>
    </xf>
    <xf numFmtId="16" fontId="7" fillId="5" borderId="6" xfId="0" applyNumberFormat="1" applyFont="1" applyFill="1" applyBorder="1" applyAlignment="1">
      <alignment horizontal="center"/>
    </xf>
    <xf numFmtId="16" fontId="7" fillId="5" borderId="7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16" fontId="7" fillId="4" borderId="5" xfId="0" applyNumberFormat="1" applyFont="1" applyFill="1" applyBorder="1" applyAlignment="1">
      <alignment horizontal="center"/>
    </xf>
    <xf numFmtId="16" fontId="7" fillId="4" borderId="6" xfId="0" applyNumberFormat="1" applyFont="1" applyFill="1" applyBorder="1" applyAlignment="1">
      <alignment horizontal="center"/>
    </xf>
    <xf numFmtId="16" fontId="7" fillId="4" borderId="7" xfId="0" applyNumberFormat="1" applyFont="1" applyFill="1" applyBorder="1" applyAlignment="1">
      <alignment horizontal="center"/>
    </xf>
    <xf numFmtId="0" fontId="0" fillId="8" borderId="0" xfId="0" applyFill="1" applyAlignment="1">
      <alignment horizontal="center"/>
    </xf>
    <xf numFmtId="0" fontId="16" fillId="7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5" fillId="0" borderId="3" xfId="1" applyBorder="1" applyAlignment="1" applyProtection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" fontId="7" fillId="4" borderId="2" xfId="0" applyNumberFormat="1" applyFont="1" applyFill="1" applyBorder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tabSelected="1" workbookViewId="0">
      <selection activeCell="D111" sqref="D111"/>
    </sheetView>
  </sheetViews>
  <sheetFormatPr defaultRowHeight="15" x14ac:dyDescent="0.25"/>
  <cols>
    <col min="1" max="1" width="8" bestFit="1" customWidth="1"/>
    <col min="2" max="2" width="9.140625" bestFit="1" customWidth="1"/>
    <col min="3" max="3" width="11.7109375" bestFit="1" customWidth="1"/>
    <col min="4" max="4" width="28.42578125" customWidth="1"/>
    <col min="5" max="5" width="8" bestFit="1" customWidth="1"/>
    <col min="7" max="7" width="9.7109375" bestFit="1" customWidth="1"/>
    <col min="9" max="9" width="33.42578125" customWidth="1"/>
  </cols>
  <sheetData>
    <row r="1" spans="1:9" x14ac:dyDescent="0.25">
      <c r="A1" s="85"/>
      <c r="B1" s="85"/>
      <c r="C1" s="85"/>
      <c r="D1" s="85"/>
      <c r="E1" s="85"/>
      <c r="F1" s="85"/>
      <c r="G1" s="85"/>
      <c r="H1" s="1"/>
    </row>
    <row r="2" spans="1:9" x14ac:dyDescent="0.25">
      <c r="A2" s="2" t="s">
        <v>0</v>
      </c>
      <c r="B2" s="3">
        <v>1.69</v>
      </c>
      <c r="C2" s="4" t="s">
        <v>1</v>
      </c>
      <c r="D2" s="5"/>
      <c r="E2" s="6"/>
      <c r="F2" s="6"/>
      <c r="G2" s="1"/>
      <c r="H2" s="1"/>
    </row>
    <row r="3" spans="1:9" x14ac:dyDescent="0.25">
      <c r="A3" s="7"/>
      <c r="B3" s="8">
        <v>7</v>
      </c>
      <c r="C3" s="9" t="s">
        <v>2</v>
      </c>
      <c r="D3" s="5"/>
      <c r="E3" s="10"/>
      <c r="F3" s="10"/>
      <c r="G3" s="1"/>
      <c r="H3" s="1"/>
    </row>
    <row r="4" spans="1:9" x14ac:dyDescent="0.25">
      <c r="A4" s="7"/>
      <c r="B4" s="11">
        <v>2.7</v>
      </c>
      <c r="C4" s="12" t="s">
        <v>3</v>
      </c>
      <c r="D4" s="5"/>
      <c r="E4" s="13"/>
      <c r="F4" s="13"/>
      <c r="G4" s="1"/>
      <c r="H4" s="1"/>
    </row>
    <row r="5" spans="1:9" x14ac:dyDescent="0.25">
      <c r="A5" s="7"/>
      <c r="B5" s="7"/>
      <c r="C5" s="14"/>
      <c r="D5" s="15"/>
      <c r="E5" s="16"/>
      <c r="F5" s="16"/>
      <c r="G5" s="1"/>
      <c r="H5" s="1"/>
    </row>
    <row r="6" spans="1:9" ht="15.75" x14ac:dyDescent="0.25">
      <c r="A6" s="86" t="s">
        <v>44</v>
      </c>
      <c r="B6" s="87"/>
      <c r="C6" s="87"/>
      <c r="D6" s="87"/>
      <c r="E6" s="87"/>
      <c r="F6" s="87"/>
      <c r="G6" s="87"/>
      <c r="H6" s="88"/>
      <c r="I6" s="84"/>
    </row>
    <row r="7" spans="1:9" ht="45" x14ac:dyDescent="0.25">
      <c r="A7" s="22" t="s">
        <v>5</v>
      </c>
      <c r="B7" s="22" t="s">
        <v>6</v>
      </c>
      <c r="C7" s="23" t="s">
        <v>7</v>
      </c>
      <c r="D7" s="22" t="s">
        <v>8</v>
      </c>
      <c r="E7" s="22" t="s">
        <v>9</v>
      </c>
      <c r="F7" s="22" t="s">
        <v>10</v>
      </c>
      <c r="G7" s="24" t="s">
        <v>11</v>
      </c>
      <c r="H7" s="24" t="s">
        <v>45</v>
      </c>
      <c r="I7" s="84"/>
    </row>
    <row r="8" spans="1:9" x14ac:dyDescent="0.25">
      <c r="A8" s="25">
        <v>40739</v>
      </c>
      <c r="B8" s="25" t="s">
        <v>30</v>
      </c>
      <c r="C8" s="26">
        <v>0.27083333333333331</v>
      </c>
      <c r="D8" s="27" t="s">
        <v>13</v>
      </c>
      <c r="E8" s="26">
        <v>0.27083333333333331</v>
      </c>
      <c r="F8" s="26">
        <f>C8+E8</f>
        <v>0.54166666666666663</v>
      </c>
      <c r="G8" s="28"/>
      <c r="H8" s="29">
        <f>G8</f>
        <v>0</v>
      </c>
      <c r="I8" s="84"/>
    </row>
    <row r="9" spans="1:9" x14ac:dyDescent="0.25">
      <c r="A9" s="25"/>
      <c r="B9" s="25"/>
      <c r="C9" s="26"/>
      <c r="D9" s="30" t="s">
        <v>16</v>
      </c>
      <c r="E9" s="26"/>
      <c r="F9" s="26"/>
      <c r="G9" s="28">
        <v>15</v>
      </c>
      <c r="H9" s="29">
        <f>G9</f>
        <v>15</v>
      </c>
      <c r="I9" s="77"/>
    </row>
    <row r="10" spans="1:9" x14ac:dyDescent="0.25">
      <c r="A10" s="25"/>
      <c r="B10" s="25"/>
      <c r="C10" s="26"/>
      <c r="D10" s="27" t="s">
        <v>41</v>
      </c>
      <c r="E10" s="26"/>
      <c r="F10" s="26"/>
      <c r="G10" s="28">
        <v>10</v>
      </c>
      <c r="H10" s="29">
        <f>G10</f>
        <v>10</v>
      </c>
      <c r="I10" s="77"/>
    </row>
    <row r="11" spans="1:9" x14ac:dyDescent="0.25">
      <c r="A11" s="25"/>
      <c r="B11" s="25"/>
      <c r="C11" s="26">
        <v>0.6875</v>
      </c>
      <c r="D11" s="27" t="s">
        <v>15</v>
      </c>
      <c r="E11" s="26">
        <v>0.66666666666666663</v>
      </c>
      <c r="F11" s="26">
        <f>C11+E11</f>
        <v>1.3541666666666665</v>
      </c>
      <c r="G11" s="28">
        <v>222</v>
      </c>
      <c r="H11" s="29">
        <f>G11/B3*B2</f>
        <v>53.597142857142856</v>
      </c>
      <c r="I11" s="77"/>
    </row>
    <row r="12" spans="1:9" ht="15.75" x14ac:dyDescent="0.25">
      <c r="A12" s="18"/>
      <c r="B12" s="18"/>
      <c r="C12" s="19"/>
      <c r="E12" s="18"/>
      <c r="F12" s="18"/>
      <c r="G12" s="32" t="s">
        <v>19</v>
      </c>
      <c r="H12" s="32">
        <f>SUM(H8:H11)</f>
        <v>78.597142857142856</v>
      </c>
      <c r="I12" s="77"/>
    </row>
    <row r="13" spans="1:9" x14ac:dyDescent="0.25">
      <c r="A13" s="13"/>
      <c r="B13" s="13"/>
      <c r="C13" s="13"/>
      <c r="D13" s="17"/>
      <c r="E13" s="13"/>
      <c r="F13" s="13"/>
      <c r="G13" s="1"/>
      <c r="H13" s="1"/>
      <c r="I13" s="77"/>
    </row>
    <row r="14" spans="1:9" ht="15.75" x14ac:dyDescent="0.25">
      <c r="A14" s="86" t="s">
        <v>4</v>
      </c>
      <c r="B14" s="87"/>
      <c r="C14" s="87"/>
      <c r="D14" s="87"/>
      <c r="E14" s="87"/>
      <c r="F14" s="87"/>
      <c r="G14" s="87"/>
      <c r="H14" s="88"/>
    </row>
    <row r="15" spans="1:9" ht="45" x14ac:dyDescent="0.25">
      <c r="A15" s="22" t="s">
        <v>5</v>
      </c>
      <c r="B15" s="22" t="s">
        <v>6</v>
      </c>
      <c r="C15" s="23" t="s">
        <v>7</v>
      </c>
      <c r="D15" s="22" t="s">
        <v>8</v>
      </c>
      <c r="E15" s="22" t="s">
        <v>9</v>
      </c>
      <c r="F15" s="22" t="s">
        <v>10</v>
      </c>
      <c r="G15" s="24" t="s">
        <v>11</v>
      </c>
      <c r="H15" s="24" t="s">
        <v>45</v>
      </c>
      <c r="I15" s="76"/>
    </row>
    <row r="16" spans="1:9" x14ac:dyDescent="0.25">
      <c r="A16" s="25">
        <v>40740</v>
      </c>
      <c r="B16" s="25" t="s">
        <v>12</v>
      </c>
      <c r="C16" s="26"/>
      <c r="D16" s="27" t="s">
        <v>42</v>
      </c>
      <c r="E16" s="26"/>
      <c r="F16" s="26"/>
      <c r="G16" s="28">
        <v>45</v>
      </c>
      <c r="H16" s="28">
        <f>G16/B3*B2</f>
        <v>10.864285714285714</v>
      </c>
    </row>
    <row r="17" spans="1:12" x14ac:dyDescent="0.25">
      <c r="A17" s="25"/>
      <c r="B17" s="25"/>
      <c r="C17" s="26"/>
      <c r="D17" s="27" t="s">
        <v>43</v>
      </c>
      <c r="E17" s="26"/>
      <c r="F17" s="26"/>
      <c r="G17" s="28">
        <v>20</v>
      </c>
      <c r="H17" s="28">
        <f>G17/B3*B2</f>
        <v>4.8285714285714283</v>
      </c>
    </row>
    <row r="18" spans="1:12" x14ac:dyDescent="0.25">
      <c r="A18" s="25"/>
      <c r="B18" s="25"/>
      <c r="C18" s="26">
        <v>0.66666666666666663</v>
      </c>
      <c r="D18" s="30" t="s">
        <v>18</v>
      </c>
      <c r="E18" s="26">
        <v>0.625</v>
      </c>
      <c r="F18" s="26">
        <f>C18+E18</f>
        <v>1.2916666666666665</v>
      </c>
      <c r="G18" s="28">
        <v>170</v>
      </c>
      <c r="H18" s="31">
        <f>G18/B3*B2</f>
        <v>41.042857142857137</v>
      </c>
    </row>
    <row r="19" spans="1:12" ht="15.75" x14ac:dyDescent="0.25">
      <c r="A19" s="18"/>
      <c r="B19" s="18"/>
      <c r="C19" s="19"/>
      <c r="E19" s="18"/>
      <c r="F19" s="32" t="s">
        <v>19</v>
      </c>
      <c r="G19" s="32">
        <f>SUM(G16:G18)</f>
        <v>235</v>
      </c>
      <c r="H19" s="32">
        <f>SUM(H16:H18)</f>
        <v>56.73571428571428</v>
      </c>
      <c r="I19" s="52"/>
    </row>
    <row r="20" spans="1:12" x14ac:dyDescent="0.25">
      <c r="A20" s="18"/>
      <c r="B20" s="18"/>
      <c r="C20" s="19"/>
      <c r="D20" s="20"/>
      <c r="E20" s="18"/>
      <c r="F20" s="18"/>
      <c r="G20" s="21"/>
      <c r="H20" s="21"/>
      <c r="I20" s="52"/>
    </row>
    <row r="21" spans="1:12" ht="15.75" x14ac:dyDescent="0.25">
      <c r="A21" s="86" t="s">
        <v>20</v>
      </c>
      <c r="B21" s="87"/>
      <c r="C21" s="87"/>
      <c r="D21" s="87"/>
      <c r="E21" s="87"/>
      <c r="F21" s="87"/>
      <c r="G21" s="87"/>
      <c r="H21" s="88"/>
      <c r="I21" s="52"/>
    </row>
    <row r="22" spans="1:12" ht="45" x14ac:dyDescent="0.25">
      <c r="A22" s="22" t="s">
        <v>5</v>
      </c>
      <c r="B22" s="22" t="s">
        <v>6</v>
      </c>
      <c r="C22" s="23" t="s">
        <v>7</v>
      </c>
      <c r="D22" s="22" t="s">
        <v>8</v>
      </c>
      <c r="E22" s="22" t="s">
        <v>9</v>
      </c>
      <c r="F22" s="22" t="s">
        <v>10</v>
      </c>
      <c r="G22" s="24" t="s">
        <v>11</v>
      </c>
      <c r="H22" s="24" t="s">
        <v>45</v>
      </c>
      <c r="I22" s="92"/>
      <c r="J22" s="91"/>
      <c r="K22" s="91"/>
      <c r="L22" s="91"/>
    </row>
    <row r="23" spans="1:12" x14ac:dyDescent="0.25">
      <c r="A23" s="25">
        <v>40741</v>
      </c>
      <c r="B23" s="25" t="s">
        <v>14</v>
      </c>
      <c r="C23" s="26"/>
      <c r="D23" s="30" t="s">
        <v>22</v>
      </c>
      <c r="E23" s="26"/>
      <c r="F23" s="26"/>
      <c r="G23" s="28">
        <v>50</v>
      </c>
      <c r="H23" s="28">
        <f>G23/B3*B2</f>
        <v>12.071428571428571</v>
      </c>
      <c r="I23" s="94"/>
      <c r="J23" s="91"/>
      <c r="K23" s="91"/>
      <c r="L23" s="91"/>
    </row>
    <row r="24" spans="1:12" x14ac:dyDescent="0.25">
      <c r="A24" s="25"/>
      <c r="B24" s="25"/>
      <c r="C24" s="26"/>
      <c r="D24" s="27" t="s">
        <v>43</v>
      </c>
      <c r="E24" s="26"/>
      <c r="F24" s="26"/>
      <c r="G24" s="28">
        <v>20</v>
      </c>
      <c r="H24" s="28">
        <f>G24/B3*B2</f>
        <v>4.8285714285714283</v>
      </c>
      <c r="I24" s="94"/>
      <c r="J24" s="91"/>
      <c r="K24" s="91"/>
      <c r="L24" s="91"/>
    </row>
    <row r="25" spans="1:12" x14ac:dyDescent="0.25">
      <c r="A25" s="25">
        <v>40742</v>
      </c>
      <c r="B25" s="25" t="s">
        <v>17</v>
      </c>
      <c r="C25" s="26"/>
      <c r="D25" s="27" t="s">
        <v>57</v>
      </c>
      <c r="E25" s="26"/>
      <c r="F25" s="26"/>
      <c r="G25" s="28">
        <v>70</v>
      </c>
      <c r="H25" s="29">
        <f>G25/B3*B2</f>
        <v>16.899999999999999</v>
      </c>
      <c r="I25" s="94"/>
      <c r="J25" s="91"/>
      <c r="K25" s="91"/>
      <c r="L25" s="91"/>
    </row>
    <row r="26" spans="1:12" x14ac:dyDescent="0.25">
      <c r="A26" s="25"/>
      <c r="B26" s="25"/>
      <c r="C26" s="26"/>
      <c r="D26" s="30" t="s">
        <v>22</v>
      </c>
      <c r="E26" s="26"/>
      <c r="F26" s="26"/>
      <c r="G26" s="28">
        <f>32+36</f>
        <v>68</v>
      </c>
      <c r="H26" s="28">
        <f>G26/B3*B2</f>
        <v>16.417142857142856</v>
      </c>
      <c r="I26" s="94"/>
      <c r="J26" s="91"/>
      <c r="K26" s="91"/>
      <c r="L26" s="91"/>
    </row>
    <row r="27" spans="1:12" x14ac:dyDescent="0.25">
      <c r="A27" s="25">
        <v>40743</v>
      </c>
      <c r="B27" s="25" t="s">
        <v>21</v>
      </c>
      <c r="C27" s="26"/>
      <c r="D27" s="27" t="s">
        <v>57</v>
      </c>
      <c r="E27" s="26"/>
      <c r="F27" s="26"/>
      <c r="G27" s="28">
        <v>70</v>
      </c>
      <c r="H27" s="29">
        <f>G27/B3*B2</f>
        <v>16.899999999999999</v>
      </c>
      <c r="I27" s="98"/>
    </row>
    <row r="28" spans="1:12" x14ac:dyDescent="0.25">
      <c r="A28" s="25"/>
      <c r="B28" s="25"/>
      <c r="C28" s="26">
        <v>0.35416666666666669</v>
      </c>
      <c r="D28" s="27" t="s">
        <v>46</v>
      </c>
      <c r="E28" s="26">
        <v>0.16666666666666666</v>
      </c>
      <c r="F28" s="26">
        <f>C28+E28</f>
        <v>0.52083333333333337</v>
      </c>
      <c r="G28" s="28">
        <v>30</v>
      </c>
      <c r="H28" s="31">
        <f>G28/B3*B2</f>
        <v>7.242857142857142</v>
      </c>
      <c r="I28" s="98"/>
    </row>
    <row r="29" spans="1:12" ht="15.75" x14ac:dyDescent="0.25">
      <c r="A29" s="68"/>
      <c r="B29" s="68"/>
      <c r="C29" s="69"/>
      <c r="D29" s="34"/>
      <c r="E29" s="69"/>
      <c r="F29" s="32" t="s">
        <v>19</v>
      </c>
      <c r="G29" s="32">
        <f>SUM(G23:G28)</f>
        <v>308</v>
      </c>
      <c r="H29" s="32">
        <f>SUM(H23:H28)</f>
        <v>74.36</v>
      </c>
      <c r="I29" s="98"/>
    </row>
    <row r="30" spans="1:12" x14ac:dyDescent="0.25">
      <c r="A30" s="18"/>
      <c r="B30" s="18"/>
      <c r="C30" s="19"/>
      <c r="E30" s="18"/>
      <c r="F30" s="18"/>
      <c r="I30" s="53"/>
    </row>
    <row r="31" spans="1:12" ht="15.75" x14ac:dyDescent="0.25">
      <c r="A31" s="99" t="s">
        <v>56</v>
      </c>
      <c r="B31" s="99"/>
      <c r="C31" s="99"/>
      <c r="D31" s="99"/>
      <c r="E31" s="99"/>
      <c r="F31" s="99"/>
      <c r="G31" s="99"/>
      <c r="H31" s="99"/>
      <c r="I31" s="53"/>
    </row>
    <row r="32" spans="1:12" ht="45" x14ac:dyDescent="0.25">
      <c r="A32" s="22" t="s">
        <v>5</v>
      </c>
      <c r="B32" s="22" t="s">
        <v>6</v>
      </c>
      <c r="C32" s="23" t="s">
        <v>7</v>
      </c>
      <c r="D32" s="22" t="s">
        <v>8</v>
      </c>
      <c r="E32" s="22" t="s">
        <v>9</v>
      </c>
      <c r="F32" s="22" t="s">
        <v>10</v>
      </c>
      <c r="G32" s="24" t="s">
        <v>11</v>
      </c>
      <c r="H32" s="24" t="s">
        <v>45</v>
      </c>
      <c r="I32" s="95"/>
    </row>
    <row r="33" spans="1:9" x14ac:dyDescent="0.25">
      <c r="A33" s="25">
        <v>40743</v>
      </c>
      <c r="B33" s="25" t="s">
        <v>21</v>
      </c>
      <c r="C33" s="26"/>
      <c r="D33" s="30" t="s">
        <v>22</v>
      </c>
      <c r="E33" s="26"/>
      <c r="F33" s="26"/>
      <c r="G33" s="28">
        <v>50</v>
      </c>
      <c r="H33" s="28">
        <f>G33/B3*B2</f>
        <v>12.071428571428571</v>
      </c>
      <c r="I33" s="95"/>
    </row>
    <row r="34" spans="1:9" x14ac:dyDescent="0.25">
      <c r="A34" s="25"/>
      <c r="B34" s="25"/>
      <c r="C34" s="26">
        <v>0.5625</v>
      </c>
      <c r="D34" s="27" t="s">
        <v>24</v>
      </c>
      <c r="E34" s="26">
        <v>0.125</v>
      </c>
      <c r="F34" s="26">
        <f>C34+E34</f>
        <v>0.6875</v>
      </c>
      <c r="G34" s="28">
        <v>30</v>
      </c>
      <c r="H34" s="28">
        <f>G34/B3*B2</f>
        <v>7.242857142857142</v>
      </c>
      <c r="I34" s="53"/>
    </row>
    <row r="35" spans="1:9" x14ac:dyDescent="0.25">
      <c r="A35" s="25"/>
      <c r="B35" s="25"/>
      <c r="C35" s="26"/>
      <c r="D35" s="30" t="s">
        <v>25</v>
      </c>
      <c r="E35" s="26"/>
      <c r="F35" s="26"/>
      <c r="G35" s="28">
        <v>20</v>
      </c>
      <c r="H35" s="31">
        <f>G35/B4*B2</f>
        <v>12.518518518518517</v>
      </c>
      <c r="I35" s="53"/>
    </row>
    <row r="36" spans="1:9" x14ac:dyDescent="0.25">
      <c r="A36" s="25"/>
      <c r="B36" s="33"/>
      <c r="C36" s="26">
        <v>0.875</v>
      </c>
      <c r="D36" s="30" t="s">
        <v>26</v>
      </c>
      <c r="E36" s="26">
        <v>0.375</v>
      </c>
      <c r="F36" s="26">
        <f>C36+E36</f>
        <v>1.25</v>
      </c>
      <c r="G36" s="28">
        <v>30</v>
      </c>
      <c r="H36" s="31">
        <f>G36/B4*B2</f>
        <v>18.777777777777775</v>
      </c>
      <c r="I36" s="53"/>
    </row>
    <row r="37" spans="1:9" ht="15.75" x14ac:dyDescent="0.25">
      <c r="A37" s="18"/>
      <c r="B37" s="18"/>
      <c r="C37" s="19"/>
      <c r="E37" s="18"/>
      <c r="F37" s="18"/>
      <c r="G37" s="32" t="s">
        <v>19</v>
      </c>
      <c r="H37" s="32">
        <f>SUM(H33:H36)</f>
        <v>50.610582010582007</v>
      </c>
      <c r="I37" s="53"/>
    </row>
    <row r="38" spans="1:9" x14ac:dyDescent="0.25">
      <c r="A38" s="18"/>
      <c r="B38" s="18"/>
      <c r="C38" s="19"/>
      <c r="E38" s="18"/>
      <c r="F38" s="18"/>
      <c r="G38" s="21"/>
      <c r="H38" s="21"/>
      <c r="I38" s="53"/>
    </row>
    <row r="39" spans="1:9" x14ac:dyDescent="0.25">
      <c r="A39" s="18"/>
      <c r="B39" s="18"/>
      <c r="C39" s="19"/>
      <c r="E39" s="18"/>
      <c r="F39" s="18"/>
      <c r="G39" s="21"/>
      <c r="H39" s="21"/>
      <c r="I39" s="53"/>
    </row>
    <row r="40" spans="1:9" ht="15.75" x14ac:dyDescent="0.25">
      <c r="A40" s="81" t="s">
        <v>27</v>
      </c>
      <c r="B40" s="82"/>
      <c r="C40" s="82"/>
      <c r="D40" s="82"/>
      <c r="E40" s="82"/>
      <c r="F40" s="82"/>
      <c r="G40" s="82"/>
      <c r="H40" s="83"/>
      <c r="I40" s="53"/>
    </row>
    <row r="41" spans="1:9" ht="45" x14ac:dyDescent="0.25">
      <c r="A41" s="22" t="s">
        <v>5</v>
      </c>
      <c r="B41" s="22" t="s">
        <v>6</v>
      </c>
      <c r="C41" s="23" t="s">
        <v>7</v>
      </c>
      <c r="D41" s="22" t="s">
        <v>8</v>
      </c>
      <c r="E41" s="22" t="s">
        <v>9</v>
      </c>
      <c r="F41" s="22" t="s">
        <v>10</v>
      </c>
      <c r="G41" s="24" t="s">
        <v>11</v>
      </c>
      <c r="H41" s="24" t="s">
        <v>45</v>
      </c>
      <c r="I41" s="92"/>
    </row>
    <row r="42" spans="1:9" x14ac:dyDescent="0.25">
      <c r="A42" s="70">
        <v>40744</v>
      </c>
      <c r="B42" s="70" t="s">
        <v>23</v>
      </c>
      <c r="C42" s="71"/>
      <c r="D42" s="30" t="s">
        <v>22</v>
      </c>
      <c r="E42" s="26"/>
      <c r="F42" s="26"/>
      <c r="G42" s="28">
        <f>9+15</f>
        <v>24</v>
      </c>
      <c r="H42" s="35">
        <f>G42/B4*B2</f>
        <v>15.022222222222219</v>
      </c>
      <c r="I42" s="92"/>
    </row>
    <row r="43" spans="1:9" x14ac:dyDescent="0.25">
      <c r="A43" s="70"/>
      <c r="B43" s="70"/>
      <c r="C43" s="71"/>
      <c r="D43" s="34" t="s">
        <v>29</v>
      </c>
      <c r="E43" s="71"/>
      <c r="F43" s="71"/>
      <c r="G43" s="72">
        <v>130</v>
      </c>
      <c r="H43" s="73">
        <f>G43/B4*B2</f>
        <v>81.370370370370367</v>
      </c>
      <c r="I43" s="92"/>
    </row>
    <row r="44" spans="1:9" x14ac:dyDescent="0.25">
      <c r="A44" s="70"/>
      <c r="B44" s="70"/>
      <c r="C44" s="71"/>
      <c r="D44" s="27" t="s">
        <v>32</v>
      </c>
      <c r="E44" s="26"/>
      <c r="F44" s="26"/>
      <c r="G44" s="28">
        <v>20</v>
      </c>
      <c r="H44" s="35">
        <f>G44/B4*B2</f>
        <v>12.518518518518517</v>
      </c>
      <c r="I44" s="92"/>
    </row>
    <row r="45" spans="1:9" x14ac:dyDescent="0.25">
      <c r="A45" s="70"/>
      <c r="B45" s="70"/>
      <c r="C45" s="71"/>
      <c r="D45" s="27" t="s">
        <v>33</v>
      </c>
      <c r="E45" s="26"/>
      <c r="F45" s="26"/>
      <c r="G45" s="28">
        <v>60</v>
      </c>
      <c r="H45" s="35">
        <f>G45/B4*B2</f>
        <v>37.55555555555555</v>
      </c>
      <c r="I45" s="92"/>
    </row>
    <row r="46" spans="1:9" x14ac:dyDescent="0.25">
      <c r="A46" s="70"/>
      <c r="B46" s="70"/>
      <c r="C46" s="71"/>
      <c r="D46" s="30" t="s">
        <v>38</v>
      </c>
      <c r="E46" s="26"/>
      <c r="F46" s="26"/>
      <c r="G46" s="28">
        <v>63</v>
      </c>
      <c r="H46" s="39">
        <f>G46/B4*B2</f>
        <v>39.43333333333333</v>
      </c>
      <c r="I46" s="92"/>
    </row>
    <row r="47" spans="1:9" x14ac:dyDescent="0.25">
      <c r="A47" s="70">
        <v>40745</v>
      </c>
      <c r="B47" s="70" t="s">
        <v>28</v>
      </c>
      <c r="C47" s="71"/>
      <c r="D47" s="30" t="s">
        <v>22</v>
      </c>
      <c r="E47" s="26"/>
      <c r="F47" s="26"/>
      <c r="G47" s="28">
        <f>11+16</f>
        <v>27</v>
      </c>
      <c r="H47" s="35">
        <f>G47/B4*B2</f>
        <v>16.899999999999999</v>
      </c>
      <c r="I47" s="92"/>
    </row>
    <row r="48" spans="1:9" x14ac:dyDescent="0.25">
      <c r="A48" s="70"/>
      <c r="B48" s="70"/>
      <c r="C48" s="71"/>
      <c r="D48" s="27" t="s">
        <v>31</v>
      </c>
      <c r="E48" s="26"/>
      <c r="F48" s="26"/>
      <c r="G48" s="28">
        <v>25</v>
      </c>
      <c r="H48" s="35">
        <f>G48/B4*B2</f>
        <v>15.648148148148149</v>
      </c>
      <c r="I48" s="92"/>
    </row>
    <row r="49" spans="1:9" x14ac:dyDescent="0.25">
      <c r="A49" s="70"/>
      <c r="B49" s="70"/>
      <c r="C49" s="71"/>
      <c r="D49" s="27" t="s">
        <v>58</v>
      </c>
      <c r="E49" s="26"/>
      <c r="F49" s="26"/>
      <c r="G49" s="28">
        <v>25</v>
      </c>
      <c r="H49" s="35">
        <f>G49/B4*B2</f>
        <v>15.648148148148149</v>
      </c>
      <c r="I49" s="92"/>
    </row>
    <row r="50" spans="1:9" x14ac:dyDescent="0.25">
      <c r="A50" s="70">
        <v>40746</v>
      </c>
      <c r="B50" s="70" t="s">
        <v>30</v>
      </c>
      <c r="C50" s="71"/>
      <c r="D50" s="30" t="s">
        <v>22</v>
      </c>
      <c r="E50" s="26"/>
      <c r="F50" s="26"/>
      <c r="G50" s="28">
        <v>30</v>
      </c>
      <c r="H50" s="35">
        <f>G50/B4*B2</f>
        <v>18.777777777777775</v>
      </c>
      <c r="I50" s="92"/>
    </row>
    <row r="51" spans="1:9" x14ac:dyDescent="0.25">
      <c r="A51" s="25"/>
      <c r="B51" s="33"/>
      <c r="C51" s="26"/>
      <c r="D51" s="30" t="s">
        <v>31</v>
      </c>
      <c r="E51" s="26"/>
      <c r="F51" s="26"/>
      <c r="G51" s="28">
        <v>25</v>
      </c>
      <c r="H51" s="35">
        <f>G51/B4*B2</f>
        <v>15.648148148148149</v>
      </c>
      <c r="I51" s="92"/>
    </row>
    <row r="52" spans="1:9" x14ac:dyDescent="0.25">
      <c r="A52" s="25">
        <v>40747</v>
      </c>
      <c r="B52" s="25" t="s">
        <v>12</v>
      </c>
      <c r="C52" s="26"/>
      <c r="D52" s="30" t="s">
        <v>31</v>
      </c>
      <c r="E52" s="26"/>
      <c r="F52" s="26"/>
      <c r="G52" s="28">
        <v>25</v>
      </c>
      <c r="H52" s="35">
        <f>G52/B4*B2</f>
        <v>15.648148148148149</v>
      </c>
      <c r="I52" s="92"/>
    </row>
    <row r="53" spans="1:9" x14ac:dyDescent="0.25">
      <c r="A53" s="25"/>
      <c r="B53" s="25"/>
      <c r="C53" s="26"/>
      <c r="D53" s="30" t="s">
        <v>22</v>
      </c>
      <c r="E53" s="26"/>
      <c r="F53" s="26"/>
      <c r="G53" s="28">
        <v>20</v>
      </c>
      <c r="H53" s="35">
        <f>G53/B4*B2</f>
        <v>12.518518518518517</v>
      </c>
      <c r="I53" s="92"/>
    </row>
    <row r="54" spans="1:9" x14ac:dyDescent="0.25">
      <c r="A54" s="55"/>
      <c r="B54" s="55"/>
      <c r="C54" s="45">
        <v>0.79166666666666663</v>
      </c>
      <c r="D54" s="56" t="s">
        <v>35</v>
      </c>
      <c r="E54" s="45">
        <v>6.25E-2</v>
      </c>
      <c r="F54" s="45">
        <f>C54+E54</f>
        <v>0.85416666666666663</v>
      </c>
      <c r="G54" s="57">
        <v>83</v>
      </c>
      <c r="H54" s="58">
        <f>G54/B4*B2</f>
        <v>51.951851851851849</v>
      </c>
      <c r="I54" s="92"/>
    </row>
    <row r="55" spans="1:9" ht="15.75" x14ac:dyDescent="0.25">
      <c r="G55" s="54" t="s">
        <v>19</v>
      </c>
      <c r="H55" s="54">
        <f>SUM(H42:H54)</f>
        <v>348.6407407407408</v>
      </c>
      <c r="I55" s="92"/>
    </row>
    <row r="56" spans="1:9" x14ac:dyDescent="0.25">
      <c r="I56" s="50"/>
    </row>
    <row r="57" spans="1:9" x14ac:dyDescent="0.25">
      <c r="A57" s="18"/>
      <c r="B57" s="18"/>
      <c r="C57" s="19"/>
      <c r="E57" s="18"/>
      <c r="F57" s="18"/>
    </row>
    <row r="58" spans="1:9" x14ac:dyDescent="0.25">
      <c r="A58" s="18"/>
      <c r="B58" s="18"/>
      <c r="C58" s="19"/>
      <c r="E58" s="18"/>
      <c r="F58" s="18"/>
      <c r="G58" s="21"/>
      <c r="H58" s="21"/>
    </row>
    <row r="59" spans="1:9" ht="15.75" x14ac:dyDescent="0.25">
      <c r="A59" s="81" t="s">
        <v>34</v>
      </c>
      <c r="B59" s="82"/>
      <c r="C59" s="82"/>
      <c r="D59" s="82"/>
      <c r="E59" s="82"/>
      <c r="F59" s="82"/>
      <c r="G59" s="82"/>
      <c r="H59" s="83"/>
      <c r="I59" s="93"/>
    </row>
    <row r="60" spans="1:9" ht="45" x14ac:dyDescent="0.25">
      <c r="A60" s="22" t="s">
        <v>5</v>
      </c>
      <c r="B60" s="22" t="s">
        <v>6</v>
      </c>
      <c r="C60" s="23" t="s">
        <v>7</v>
      </c>
      <c r="D60" s="22" t="s">
        <v>8</v>
      </c>
      <c r="E60" s="22" t="s">
        <v>9</v>
      </c>
      <c r="F60" s="22" t="s">
        <v>10</v>
      </c>
      <c r="G60" s="24" t="s">
        <v>11</v>
      </c>
      <c r="H60" s="24" t="s">
        <v>45</v>
      </c>
      <c r="I60" s="93"/>
    </row>
    <row r="61" spans="1:9" x14ac:dyDescent="0.25">
      <c r="A61" s="36">
        <v>40748</v>
      </c>
      <c r="B61" s="36" t="s">
        <v>14</v>
      </c>
      <c r="C61" s="37"/>
      <c r="D61" s="40" t="s">
        <v>36</v>
      </c>
      <c r="E61" s="37"/>
      <c r="F61" s="37"/>
      <c r="G61" s="38">
        <f>13.5*2.7</f>
        <v>36.450000000000003</v>
      </c>
      <c r="H61" s="39">
        <f>G61/B4*B2</f>
        <v>22.814999999999998</v>
      </c>
      <c r="I61" s="93"/>
    </row>
    <row r="62" spans="1:9" x14ac:dyDescent="0.25">
      <c r="A62" s="36"/>
      <c r="B62" s="41"/>
      <c r="C62" s="37"/>
      <c r="D62" s="79" t="s">
        <v>37</v>
      </c>
      <c r="E62" s="37"/>
      <c r="F62" s="37"/>
      <c r="G62" s="38">
        <v>21.6</v>
      </c>
      <c r="H62" s="39">
        <f>G62/B4*B2</f>
        <v>13.52</v>
      </c>
      <c r="I62" s="93"/>
    </row>
    <row r="63" spans="1:9" x14ac:dyDescent="0.25">
      <c r="A63" s="36"/>
      <c r="B63" s="41"/>
      <c r="C63" s="37"/>
      <c r="D63" s="34" t="s">
        <v>59</v>
      </c>
      <c r="E63" s="37"/>
      <c r="F63" s="37"/>
      <c r="G63" s="38">
        <v>10</v>
      </c>
      <c r="H63" s="39">
        <f>G63/B4*B2</f>
        <v>6.2592592592592586</v>
      </c>
      <c r="I63" s="93"/>
    </row>
    <row r="64" spans="1:9" x14ac:dyDescent="0.25">
      <c r="A64" s="36"/>
      <c r="B64" s="41"/>
      <c r="C64" s="37"/>
      <c r="D64" s="30" t="s">
        <v>22</v>
      </c>
      <c r="E64" s="26"/>
      <c r="F64" s="26"/>
      <c r="G64" s="14">
        <f>20+8</f>
        <v>28</v>
      </c>
      <c r="H64" s="39">
        <f>G64/B4*B2</f>
        <v>17.525925925925925</v>
      </c>
      <c r="I64" s="93"/>
    </row>
    <row r="65" spans="1:9" x14ac:dyDescent="0.25">
      <c r="A65" s="25">
        <v>40749</v>
      </c>
      <c r="B65" s="43" t="s">
        <v>17</v>
      </c>
      <c r="C65" s="26">
        <v>0.37083333333333335</v>
      </c>
      <c r="D65" s="44" t="s">
        <v>39</v>
      </c>
      <c r="E65" s="45">
        <v>6.25E-2</v>
      </c>
      <c r="F65" s="45">
        <f>C65+E65</f>
        <v>0.43333333333333335</v>
      </c>
      <c r="G65" s="57">
        <v>83</v>
      </c>
      <c r="H65" s="39">
        <f>G65/B4*B2</f>
        <v>51.951851851851849</v>
      </c>
      <c r="I65" s="93"/>
    </row>
    <row r="66" spans="1:9" x14ac:dyDescent="0.25">
      <c r="A66" s="25"/>
      <c r="B66" s="43"/>
      <c r="C66" s="26"/>
      <c r="D66" s="46" t="s">
        <v>62</v>
      </c>
      <c r="E66" s="45"/>
      <c r="F66" s="45"/>
      <c r="G66" s="57">
        <v>20</v>
      </c>
      <c r="H66" s="39">
        <f>G66/B4*B2</f>
        <v>12.518518518518517</v>
      </c>
      <c r="I66" s="93"/>
    </row>
    <row r="67" spans="1:9" x14ac:dyDescent="0.25">
      <c r="A67" s="25"/>
      <c r="B67" s="43"/>
      <c r="C67" s="26"/>
      <c r="D67" s="46" t="s">
        <v>36</v>
      </c>
      <c r="E67" s="45"/>
      <c r="F67" s="45"/>
      <c r="G67" s="38">
        <f>13.5*2.7</f>
        <v>36.450000000000003</v>
      </c>
      <c r="H67" s="39">
        <f>G67/B4*B2</f>
        <v>22.814999999999998</v>
      </c>
      <c r="I67" s="93"/>
    </row>
    <row r="68" spans="1:9" ht="15.75" x14ac:dyDescent="0.25">
      <c r="A68" s="18"/>
      <c r="B68" s="18"/>
      <c r="C68" s="19"/>
      <c r="E68" s="18"/>
      <c r="F68" s="18"/>
      <c r="G68" s="32" t="s">
        <v>19</v>
      </c>
      <c r="H68" s="32">
        <f>SUM(H61:H67)</f>
        <v>147.40555555555557</v>
      </c>
      <c r="I68" s="93"/>
    </row>
    <row r="69" spans="1:9" x14ac:dyDescent="0.25">
      <c r="A69" s="18"/>
      <c r="B69" s="18"/>
      <c r="C69" s="19"/>
      <c r="E69" s="18"/>
      <c r="F69" s="18"/>
      <c r="G69" s="21"/>
      <c r="H69" s="21"/>
      <c r="I69" s="64"/>
    </row>
    <row r="70" spans="1:9" ht="15.75" x14ac:dyDescent="0.25">
      <c r="A70" s="81" t="s">
        <v>27</v>
      </c>
      <c r="B70" s="82"/>
      <c r="C70" s="82"/>
      <c r="D70" s="82"/>
      <c r="E70" s="82"/>
      <c r="F70" s="82"/>
      <c r="G70" s="82"/>
      <c r="H70" s="83"/>
      <c r="I70" s="64"/>
    </row>
    <row r="71" spans="1:9" ht="45" customHeight="1" x14ac:dyDescent="0.25">
      <c r="A71" s="22" t="s">
        <v>5</v>
      </c>
      <c r="B71" s="22" t="s">
        <v>6</v>
      </c>
      <c r="C71" s="23" t="s">
        <v>7</v>
      </c>
      <c r="D71" s="22" t="s">
        <v>8</v>
      </c>
      <c r="E71" s="22" t="s">
        <v>9</v>
      </c>
      <c r="F71" s="22" t="s">
        <v>10</v>
      </c>
      <c r="G71" s="24" t="s">
        <v>11</v>
      </c>
      <c r="H71" s="24" t="s">
        <v>45</v>
      </c>
      <c r="I71" s="97" t="s">
        <v>40</v>
      </c>
    </row>
    <row r="72" spans="1:9" x14ac:dyDescent="0.25">
      <c r="A72" s="36">
        <v>40749</v>
      </c>
      <c r="B72" s="36" t="s">
        <v>17</v>
      </c>
      <c r="C72" s="37"/>
      <c r="D72" s="27" t="s">
        <v>60</v>
      </c>
      <c r="E72" s="37"/>
      <c r="F72" s="26"/>
      <c r="G72" s="14">
        <v>20</v>
      </c>
      <c r="H72" s="39">
        <f>G72/B4*B2</f>
        <v>12.518518518518517</v>
      </c>
      <c r="I72" s="97"/>
    </row>
    <row r="73" spans="1:9" x14ac:dyDescent="0.25">
      <c r="A73" s="36"/>
      <c r="B73" s="36"/>
      <c r="C73" s="37"/>
      <c r="D73" s="47" t="s">
        <v>22</v>
      </c>
      <c r="E73" s="37"/>
      <c r="F73" s="26"/>
      <c r="G73" s="48">
        <v>30</v>
      </c>
      <c r="H73" s="39">
        <f>G73/B4*B2</f>
        <v>18.777777777777775</v>
      </c>
      <c r="I73" s="97"/>
    </row>
    <row r="74" spans="1:9" x14ac:dyDescent="0.25">
      <c r="A74" s="25">
        <v>40750</v>
      </c>
      <c r="B74" s="43" t="s">
        <v>21</v>
      </c>
      <c r="C74" s="26"/>
      <c r="D74" s="60" t="s">
        <v>36</v>
      </c>
      <c r="E74" s="37"/>
      <c r="F74" s="26"/>
      <c r="G74" s="48">
        <v>37</v>
      </c>
      <c r="H74" s="39">
        <f>G74/B4*B2</f>
        <v>23.159259259259255</v>
      </c>
      <c r="I74" s="97"/>
    </row>
    <row r="75" spans="1:9" x14ac:dyDescent="0.25">
      <c r="A75" s="25"/>
      <c r="B75" s="43"/>
      <c r="C75" s="26"/>
      <c r="D75" s="47" t="s">
        <v>22</v>
      </c>
      <c r="E75" s="37"/>
      <c r="F75" s="26"/>
      <c r="G75" s="48">
        <v>20</v>
      </c>
      <c r="H75" s="39">
        <f>G75/B4*B2</f>
        <v>12.518518518518517</v>
      </c>
      <c r="I75" s="97"/>
    </row>
    <row r="76" spans="1:9" x14ac:dyDescent="0.25">
      <c r="A76" s="25"/>
      <c r="B76" s="43"/>
      <c r="C76" s="26">
        <v>0.33333333333333331</v>
      </c>
      <c r="D76" s="30" t="s">
        <v>47</v>
      </c>
      <c r="E76" s="26">
        <v>0.4375</v>
      </c>
      <c r="F76" s="45">
        <f>C76+E76</f>
        <v>0.77083333333333326</v>
      </c>
      <c r="G76" s="38">
        <v>45</v>
      </c>
      <c r="H76" s="39">
        <f>G76/B4*B2</f>
        <v>28.166666666666661</v>
      </c>
      <c r="I76" s="74"/>
    </row>
    <row r="77" spans="1:9" ht="15.75" x14ac:dyDescent="0.25">
      <c r="A77" s="18"/>
      <c r="B77" s="18"/>
      <c r="C77" s="19"/>
      <c r="E77" s="18"/>
      <c r="F77" s="18"/>
      <c r="G77" s="32" t="s">
        <v>19</v>
      </c>
      <c r="H77" s="32">
        <f>SUM(H72:H76)</f>
        <v>95.140740740740725</v>
      </c>
      <c r="I77" s="74"/>
    </row>
    <row r="78" spans="1:9" ht="15.75" x14ac:dyDescent="0.25">
      <c r="A78" s="18"/>
      <c r="B78" s="18"/>
      <c r="C78" s="19"/>
      <c r="E78" s="18"/>
      <c r="F78" s="18"/>
      <c r="G78" s="51"/>
      <c r="H78" s="51"/>
      <c r="I78" s="74"/>
    </row>
    <row r="79" spans="1:9" ht="15.75" x14ac:dyDescent="0.25">
      <c r="A79" s="81" t="s">
        <v>48</v>
      </c>
      <c r="B79" s="82"/>
      <c r="C79" s="82"/>
      <c r="D79" s="82"/>
      <c r="E79" s="82"/>
      <c r="F79" s="82"/>
      <c r="G79" s="82"/>
      <c r="H79" s="83"/>
      <c r="I79" s="74"/>
    </row>
    <row r="80" spans="1:9" ht="45" x14ac:dyDescent="0.25">
      <c r="A80" s="22" t="s">
        <v>5</v>
      </c>
      <c r="B80" s="22" t="s">
        <v>6</v>
      </c>
      <c r="C80" s="23" t="s">
        <v>7</v>
      </c>
      <c r="D80" s="22" t="s">
        <v>8</v>
      </c>
      <c r="E80" s="22" t="s">
        <v>9</v>
      </c>
      <c r="F80" s="22" t="s">
        <v>10</v>
      </c>
      <c r="G80" s="24" t="s">
        <v>11</v>
      </c>
      <c r="H80" s="24" t="s">
        <v>45</v>
      </c>
      <c r="I80" s="96" t="s">
        <v>61</v>
      </c>
    </row>
    <row r="81" spans="1:9" x14ac:dyDescent="0.25">
      <c r="A81" s="36">
        <v>40751</v>
      </c>
      <c r="B81" s="36" t="s">
        <v>23</v>
      </c>
      <c r="C81" s="37"/>
      <c r="D81" s="61" t="s">
        <v>22</v>
      </c>
      <c r="E81" s="37"/>
      <c r="F81" s="26"/>
      <c r="G81" s="48">
        <v>35</v>
      </c>
      <c r="H81" s="39">
        <f>G81/B4*B2</f>
        <v>21.907407407407405</v>
      </c>
      <c r="I81" s="96"/>
    </row>
    <row r="82" spans="1:9" x14ac:dyDescent="0.25">
      <c r="A82" s="36"/>
      <c r="B82" s="36"/>
      <c r="C82" s="37"/>
      <c r="D82" s="49" t="s">
        <v>36</v>
      </c>
      <c r="E82" s="37"/>
      <c r="F82" s="26"/>
      <c r="G82" s="48">
        <v>30</v>
      </c>
      <c r="H82" s="39">
        <f>G82/B4*B2</f>
        <v>18.777777777777775</v>
      </c>
      <c r="I82" s="96"/>
    </row>
    <row r="83" spans="1:9" x14ac:dyDescent="0.25">
      <c r="A83" s="25">
        <v>40752</v>
      </c>
      <c r="B83" s="43" t="s">
        <v>28</v>
      </c>
      <c r="C83" s="26"/>
      <c r="D83" s="30" t="s">
        <v>49</v>
      </c>
      <c r="E83" s="26"/>
      <c r="F83" s="26"/>
      <c r="G83" s="38">
        <v>85</v>
      </c>
      <c r="H83" s="31">
        <f>G83/B4*B2</f>
        <v>53.203703703703702</v>
      </c>
      <c r="I83" s="96"/>
    </row>
    <row r="84" spans="1:9" x14ac:dyDescent="0.25">
      <c r="A84" s="25"/>
      <c r="B84" s="43"/>
      <c r="C84" s="26"/>
      <c r="D84" s="27" t="s">
        <v>31</v>
      </c>
      <c r="E84" s="26"/>
      <c r="F84" s="26"/>
      <c r="G84" s="38">
        <v>20</v>
      </c>
      <c r="H84" s="31">
        <f>G84/B4*B2</f>
        <v>12.518518518518517</v>
      </c>
      <c r="I84" s="96"/>
    </row>
    <row r="85" spans="1:9" x14ac:dyDescent="0.25">
      <c r="A85" s="25"/>
      <c r="B85" s="43"/>
      <c r="C85" s="26"/>
      <c r="D85" s="27" t="s">
        <v>22</v>
      </c>
      <c r="E85" s="26"/>
      <c r="F85" s="26"/>
      <c r="G85" s="38">
        <f>20+13+20</f>
        <v>53</v>
      </c>
      <c r="H85" s="31">
        <f>G85/B4*B2</f>
        <v>33.17407407407407</v>
      </c>
      <c r="I85" s="96"/>
    </row>
    <row r="86" spans="1:9" x14ac:dyDescent="0.25">
      <c r="A86" s="25"/>
      <c r="B86" s="62"/>
      <c r="C86" s="26"/>
      <c r="D86" s="30" t="s">
        <v>51</v>
      </c>
      <c r="E86" s="26"/>
      <c r="F86" s="26"/>
      <c r="G86" s="38">
        <v>35</v>
      </c>
      <c r="H86" s="31">
        <f>G86/B4*B2</f>
        <v>21.907407407407405</v>
      </c>
      <c r="I86" s="96"/>
    </row>
    <row r="87" spans="1:9" x14ac:dyDescent="0.25">
      <c r="A87" s="25">
        <v>40753</v>
      </c>
      <c r="B87" s="43" t="s">
        <v>30</v>
      </c>
      <c r="C87" s="26"/>
      <c r="D87" s="30" t="s">
        <v>22</v>
      </c>
      <c r="E87" s="26"/>
      <c r="F87" s="26"/>
      <c r="G87" s="48">
        <v>30</v>
      </c>
      <c r="H87" s="31">
        <f>G87/B4*B2</f>
        <v>18.777777777777775</v>
      </c>
      <c r="I87" s="78"/>
    </row>
    <row r="88" spans="1:9" x14ac:dyDescent="0.25">
      <c r="A88" s="25">
        <v>40754</v>
      </c>
      <c r="B88" s="43" t="s">
        <v>53</v>
      </c>
      <c r="C88" s="26"/>
      <c r="D88" s="27" t="s">
        <v>22</v>
      </c>
      <c r="E88" s="26"/>
      <c r="F88" s="37"/>
      <c r="G88" s="48">
        <f>14+10</f>
        <v>24</v>
      </c>
      <c r="H88" s="31">
        <f>G88/B4*B2</f>
        <v>15.022222222222219</v>
      </c>
      <c r="I88" s="78"/>
    </row>
    <row r="89" spans="1:9" x14ac:dyDescent="0.25">
      <c r="A89" s="25"/>
      <c r="B89" s="43"/>
      <c r="C89" s="26"/>
      <c r="D89" s="27" t="s">
        <v>36</v>
      </c>
      <c r="E89" s="26"/>
      <c r="F89" s="37"/>
      <c r="G89" s="38">
        <v>20</v>
      </c>
      <c r="H89" s="31">
        <f>G89/B4*B2</f>
        <v>12.518518518518517</v>
      </c>
      <c r="I89" s="78"/>
    </row>
    <row r="90" spans="1:9" x14ac:dyDescent="0.25">
      <c r="A90" s="25"/>
      <c r="B90" s="62"/>
      <c r="C90" s="26">
        <v>0.66666666666666663</v>
      </c>
      <c r="D90" s="27" t="s">
        <v>52</v>
      </c>
      <c r="E90" s="26">
        <v>0.625</v>
      </c>
      <c r="F90" s="45">
        <f>C90+E90</f>
        <v>1.2916666666666665</v>
      </c>
      <c r="G90" s="48">
        <v>90</v>
      </c>
      <c r="H90" s="39">
        <f>G90/B4*B2</f>
        <v>56.333333333333321</v>
      </c>
      <c r="I90" s="75"/>
    </row>
    <row r="91" spans="1:9" ht="15.75" x14ac:dyDescent="0.25">
      <c r="A91" s="18"/>
      <c r="B91" s="18"/>
      <c r="C91" s="19"/>
      <c r="E91" s="18"/>
      <c r="F91" s="18"/>
      <c r="G91" s="32" t="s">
        <v>19</v>
      </c>
      <c r="H91" s="32">
        <f>SUM(H81:H90)</f>
        <v>264.14074074074068</v>
      </c>
      <c r="I91" s="75"/>
    </row>
    <row r="92" spans="1:9" ht="15.75" x14ac:dyDescent="0.25">
      <c r="A92" s="18"/>
      <c r="B92" s="18"/>
      <c r="C92" s="19"/>
      <c r="E92" s="18"/>
      <c r="F92" s="18"/>
      <c r="G92" s="63"/>
      <c r="H92" s="63"/>
      <c r="I92" s="75"/>
    </row>
    <row r="93" spans="1:9" ht="15.75" x14ac:dyDescent="0.25">
      <c r="A93" s="18"/>
      <c r="B93" s="18"/>
      <c r="C93" s="19"/>
      <c r="E93" s="18"/>
      <c r="F93" s="18"/>
      <c r="G93" s="51"/>
      <c r="H93" s="51"/>
    </row>
    <row r="94" spans="1:9" ht="15.75" x14ac:dyDescent="0.25">
      <c r="A94" s="81" t="s">
        <v>54</v>
      </c>
      <c r="B94" s="82"/>
      <c r="C94" s="82"/>
      <c r="D94" s="82"/>
      <c r="E94" s="82"/>
      <c r="F94" s="82"/>
      <c r="G94" s="82"/>
      <c r="H94" s="83"/>
    </row>
    <row r="95" spans="1:9" ht="45" x14ac:dyDescent="0.25">
      <c r="A95" s="22" t="s">
        <v>5</v>
      </c>
      <c r="B95" s="22" t="s">
        <v>6</v>
      </c>
      <c r="C95" s="23" t="s">
        <v>7</v>
      </c>
      <c r="D95" s="22" t="s">
        <v>8</v>
      </c>
      <c r="E95" s="22" t="s">
        <v>9</v>
      </c>
      <c r="F95" s="22" t="s">
        <v>10</v>
      </c>
      <c r="G95" s="24" t="s">
        <v>11</v>
      </c>
      <c r="H95" s="24" t="s">
        <v>45</v>
      </c>
    </row>
    <row r="96" spans="1:9" x14ac:dyDescent="0.25">
      <c r="A96" s="36">
        <v>40755</v>
      </c>
      <c r="B96" s="36" t="s">
        <v>14</v>
      </c>
      <c r="C96" s="37"/>
      <c r="D96" s="61" t="s">
        <v>22</v>
      </c>
      <c r="E96" s="37"/>
      <c r="F96" s="26"/>
      <c r="G96" s="80">
        <v>30</v>
      </c>
      <c r="H96" s="39">
        <f>G96/B4*B2</f>
        <v>18.777777777777775</v>
      </c>
    </row>
    <row r="97" spans="1:8" x14ac:dyDescent="0.25">
      <c r="A97" s="25">
        <v>40756</v>
      </c>
      <c r="B97" s="43" t="s">
        <v>17</v>
      </c>
      <c r="C97" s="26"/>
      <c r="D97" s="30" t="s">
        <v>50</v>
      </c>
      <c r="E97" s="37"/>
      <c r="F97" s="26"/>
      <c r="G97" s="14">
        <v>25</v>
      </c>
      <c r="H97" s="31">
        <f>G97/B4*B2</f>
        <v>15.648148148148149</v>
      </c>
    </row>
    <row r="98" spans="1:8" x14ac:dyDescent="0.25">
      <c r="A98" s="25"/>
      <c r="B98" s="62"/>
      <c r="C98" s="26"/>
      <c r="D98" s="65" t="s">
        <v>22</v>
      </c>
      <c r="E98" s="37"/>
      <c r="F98" s="26"/>
      <c r="G98" s="42">
        <v>30</v>
      </c>
      <c r="H98" s="31">
        <f>G98/B4*B2</f>
        <v>18.777777777777775</v>
      </c>
    </row>
    <row r="99" spans="1:8" x14ac:dyDescent="0.25">
      <c r="A99" s="25">
        <v>40757</v>
      </c>
      <c r="B99" s="43" t="s">
        <v>21</v>
      </c>
      <c r="C99" s="26"/>
      <c r="D99" s="30" t="s">
        <v>50</v>
      </c>
      <c r="E99" s="37"/>
      <c r="F99" s="26"/>
      <c r="G99" s="14">
        <v>25</v>
      </c>
      <c r="H99" s="31">
        <f>G99/B4*B2</f>
        <v>15.648148148148149</v>
      </c>
    </row>
    <row r="100" spans="1:8" x14ac:dyDescent="0.25">
      <c r="A100" s="25"/>
      <c r="B100" s="62"/>
      <c r="C100" s="26"/>
      <c r="D100" s="47" t="s">
        <v>22</v>
      </c>
      <c r="E100" s="37"/>
      <c r="F100" s="26"/>
      <c r="G100" s="42">
        <v>30</v>
      </c>
      <c r="H100" s="31">
        <f>G100/B4*B2</f>
        <v>18.777777777777775</v>
      </c>
    </row>
    <row r="101" spans="1:8" x14ac:dyDescent="0.25">
      <c r="A101" s="36">
        <v>40758</v>
      </c>
      <c r="B101" s="36" t="s">
        <v>23</v>
      </c>
      <c r="C101" s="37"/>
      <c r="D101" s="61" t="s">
        <v>22</v>
      </c>
      <c r="E101" s="37"/>
      <c r="F101" s="26"/>
      <c r="G101" s="80">
        <v>30</v>
      </c>
      <c r="H101" s="39">
        <f>G101/B4*B2</f>
        <v>18.777777777777775</v>
      </c>
    </row>
    <row r="102" spans="1:8" x14ac:dyDescent="0.25">
      <c r="A102" s="36"/>
      <c r="B102" s="36"/>
      <c r="C102" s="37"/>
      <c r="D102" s="30" t="s">
        <v>50</v>
      </c>
      <c r="E102" s="37"/>
      <c r="F102" s="26"/>
      <c r="G102" s="80">
        <v>25</v>
      </c>
      <c r="H102" s="31">
        <f>G102/B4*B2</f>
        <v>15.648148148148149</v>
      </c>
    </row>
    <row r="103" spans="1:8" x14ac:dyDescent="0.25">
      <c r="A103" s="25">
        <v>40759</v>
      </c>
      <c r="B103" s="43" t="s">
        <v>28</v>
      </c>
      <c r="C103" s="26"/>
      <c r="D103" s="30" t="s">
        <v>50</v>
      </c>
      <c r="E103" s="37"/>
      <c r="F103" s="26"/>
      <c r="G103" s="14">
        <v>25</v>
      </c>
      <c r="H103" s="31">
        <f>G103/B4*B2</f>
        <v>15.648148148148149</v>
      </c>
    </row>
    <row r="104" spans="1:8" x14ac:dyDescent="0.25">
      <c r="A104" s="25"/>
      <c r="B104" s="62"/>
      <c r="C104" s="26"/>
      <c r="D104" s="65" t="s">
        <v>22</v>
      </c>
      <c r="E104" s="37"/>
      <c r="F104" s="26"/>
      <c r="G104" s="42">
        <v>30</v>
      </c>
      <c r="H104" s="31">
        <f>G104/B4*B2</f>
        <v>18.777777777777775</v>
      </c>
    </row>
    <row r="105" spans="1:8" x14ac:dyDescent="0.25">
      <c r="A105" s="25">
        <v>40760</v>
      </c>
      <c r="B105" s="43" t="s">
        <v>30</v>
      </c>
      <c r="C105" s="26"/>
      <c r="D105" s="30" t="s">
        <v>50</v>
      </c>
      <c r="E105" s="37"/>
      <c r="F105" s="26"/>
      <c r="G105" s="14">
        <v>25</v>
      </c>
      <c r="H105" s="31">
        <f>G105/B4*B2</f>
        <v>15.648148148148149</v>
      </c>
    </row>
    <row r="106" spans="1:8" x14ac:dyDescent="0.25">
      <c r="A106" s="25"/>
      <c r="B106" s="62"/>
      <c r="C106" s="26"/>
      <c r="D106" s="30" t="s">
        <v>22</v>
      </c>
      <c r="E106" s="26"/>
      <c r="F106" s="26"/>
      <c r="G106" s="48">
        <v>30</v>
      </c>
      <c r="H106" s="39">
        <f>G106/B4*B2</f>
        <v>18.777777777777775</v>
      </c>
    </row>
    <row r="107" spans="1:8" ht="15.75" x14ac:dyDescent="0.25">
      <c r="A107" s="18"/>
      <c r="B107" s="18"/>
      <c r="C107" s="19"/>
      <c r="E107" s="18"/>
      <c r="F107" s="18"/>
      <c r="G107" s="32" t="s">
        <v>19</v>
      </c>
      <c r="H107" s="32">
        <f>SUM(H96:H106)</f>
        <v>190.90740740740739</v>
      </c>
    </row>
    <row r="108" spans="1:8" ht="15.75" x14ac:dyDescent="0.25">
      <c r="A108" s="18"/>
      <c r="B108" s="18"/>
      <c r="C108" s="19"/>
      <c r="E108" s="18"/>
      <c r="F108" s="18"/>
      <c r="G108" s="51"/>
      <c r="H108" s="51"/>
    </row>
    <row r="109" spans="1:8" ht="15.75" x14ac:dyDescent="0.25">
      <c r="A109" s="66"/>
      <c r="B109" s="66"/>
      <c r="C109" s="66"/>
      <c r="D109" s="67"/>
    </row>
    <row r="110" spans="1:8" ht="15.75" customHeight="1" x14ac:dyDescent="0.25">
      <c r="A110" s="90" t="s">
        <v>55</v>
      </c>
      <c r="B110" s="90"/>
      <c r="C110" s="90"/>
      <c r="D110" s="90"/>
    </row>
    <row r="111" spans="1:8" x14ac:dyDescent="0.25">
      <c r="A111" s="89" t="s">
        <v>63</v>
      </c>
      <c r="B111" s="89"/>
      <c r="C111" s="89"/>
      <c r="D111" s="59">
        <f>H12+H19+H29+H37+H55+H68+H77+H91+H107</f>
        <v>1306.5386243386242</v>
      </c>
    </row>
  </sheetData>
  <mergeCells count="21">
    <mergeCell ref="J22:L26"/>
    <mergeCell ref="A79:H79"/>
    <mergeCell ref="A70:H70"/>
    <mergeCell ref="A59:H59"/>
    <mergeCell ref="I41:I55"/>
    <mergeCell ref="I59:I68"/>
    <mergeCell ref="I22:I26"/>
    <mergeCell ref="I32:I33"/>
    <mergeCell ref="I71:I75"/>
    <mergeCell ref="A40:H40"/>
    <mergeCell ref="I27:I29"/>
    <mergeCell ref="A31:H31"/>
    <mergeCell ref="A111:C111"/>
    <mergeCell ref="A110:D110"/>
    <mergeCell ref="A94:H94"/>
    <mergeCell ref="I6:I8"/>
    <mergeCell ref="A1:G1"/>
    <mergeCell ref="A14:H14"/>
    <mergeCell ref="A21:H21"/>
    <mergeCell ref="A6:H6"/>
    <mergeCell ref="I80:I8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Rozembergue Nominato</dc:creator>
  <cp:lastModifiedBy>Rozembergue Nominato</cp:lastModifiedBy>
  <dcterms:created xsi:type="dcterms:W3CDTF">2011-05-22T18:55:52Z</dcterms:created>
  <dcterms:modified xsi:type="dcterms:W3CDTF">2011-10-03T02:44:38Z</dcterms:modified>
</cp:coreProperties>
</file>